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840" windowHeight="11835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E16" i="1"/>
  <c r="F40"/>
  <c r="F41"/>
  <c r="F39"/>
  <c r="F38"/>
  <c r="F37"/>
  <c r="E31"/>
  <c r="C31"/>
  <c r="C26"/>
  <c r="C25"/>
  <c r="C24"/>
  <c r="E26"/>
  <c r="E25"/>
  <c r="E24"/>
  <c r="D16"/>
  <c r="C16"/>
  <c r="B16"/>
  <c r="E14"/>
  <c r="E8"/>
  <c r="E9"/>
  <c r="E7"/>
  <c r="B14"/>
  <c r="B9"/>
  <c r="B8"/>
  <c r="B7"/>
  <c r="E37"/>
  <c r="E38"/>
  <c r="E39"/>
  <c r="E40"/>
  <c r="E41"/>
  <c r="E33"/>
</calcChain>
</file>

<file path=xl/sharedStrings.xml><?xml version="1.0" encoding="utf-8"?>
<sst xmlns="http://schemas.openxmlformats.org/spreadsheetml/2006/main" count="68" uniqueCount="49">
  <si>
    <t>Week 5 Template</t>
  </si>
  <si>
    <t>Metal tubing</t>
  </si>
  <si>
    <t>Leather</t>
  </si>
  <si>
    <t>Padding</t>
  </si>
  <si>
    <t>Direct labor</t>
  </si>
  <si>
    <t>Standard Price</t>
  </si>
  <si>
    <t>Standard Quantity</t>
  </si>
  <si>
    <t>Price variance</t>
  </si>
  <si>
    <t>Favorable or Unfavorable</t>
  </si>
  <si>
    <t>Actual Quantity</t>
  </si>
  <si>
    <t>Quantity variance</t>
  </si>
  <si>
    <t>Actual wage rate</t>
  </si>
  <si>
    <t>Standard wage rate</t>
  </si>
  <si>
    <t>Actual hours</t>
  </si>
  <si>
    <t>Wage rate variance</t>
  </si>
  <si>
    <t>Actual price</t>
  </si>
  <si>
    <t>Standard price</t>
  </si>
  <si>
    <t>Quantity bought</t>
  </si>
  <si>
    <t>Standard hours</t>
  </si>
  <si>
    <t>Standard wage</t>
  </si>
  <si>
    <t>Efficiency variance</t>
  </si>
  <si>
    <t xml:space="preserve">Direct labor </t>
  </si>
  <si>
    <t>a) Price variance = (actual price - standard price) times quantity bought</t>
  </si>
  <si>
    <t>b) Wage rate variance = (Actual wage rate - standard wage rate) times actual hours</t>
  </si>
  <si>
    <t>c)Total price variance</t>
  </si>
  <si>
    <t xml:space="preserve">d) Quantity variance = </t>
  </si>
  <si>
    <t xml:space="preserve">   (actual quantity used in production - standard quantity used in production) times the standard price </t>
  </si>
  <si>
    <t>e) Labor efficiency variance = (actual hours - standard hours) times standard wage</t>
  </si>
  <si>
    <t>f) Total quantity variance</t>
  </si>
  <si>
    <t>TOTAL VARIANCES</t>
  </si>
  <si>
    <t xml:space="preserve">  TOTAL</t>
  </si>
  <si>
    <t>you input both the actual and standard prices for each of the three products</t>
  </si>
  <si>
    <t>The price variance is the difference between the actual and standard prices times the Quantity bought.</t>
  </si>
  <si>
    <t>In the last column put a ' U' if the variance is nufavorable or a " F ' if favorable</t>
  </si>
  <si>
    <t>actual quantity comes from above - cells D7, D8 and D9</t>
  </si>
  <si>
    <t>you input standard quantity for the three products</t>
  </si>
  <si>
    <t>quantity variance is the actual quantity less the standard quantity times the standard price for each product.</t>
  </si>
  <si>
    <t>Example - metal tubing - if actaul price is $3.05 and the standard price is $3 the price difference is .05 or 5 cents. Multiple the 5 cents by 3100 = $155 price variance. Do the same for all three products</t>
  </si>
  <si>
    <t xml:space="preserve">Example: Metal tubing - If the standard quatity is 3000, the difference is 100, 3100 less 3000. Multiple the 100 times the $3 standard price = quantity variance of 300. Do the same for all three products. </t>
  </si>
  <si>
    <t xml:space="preserve">In the last column insert a " U " if the variance is Unfavorable or " F " if favorable. </t>
  </si>
  <si>
    <t>follow the same directions as above</t>
  </si>
  <si>
    <t xml:space="preserve">follow the same instructions as above. </t>
  </si>
  <si>
    <t>Net of Lines E 37 through E 40</t>
  </si>
  <si>
    <t>Net of Line E7 and Line E24</t>
  </si>
  <si>
    <t>Net of Line E8 and Line E 25</t>
  </si>
  <si>
    <t>Net of Line E9 and Line E26</t>
  </si>
  <si>
    <t>Net of Line E14 and Line E31</t>
  </si>
  <si>
    <t>Unfavorable</t>
  </si>
  <si>
    <t>Favorable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</si>
</sst>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0" borderId="0" xfId="0" applyAlignment="1"/>
    <xf numFmtId="0" fontId="1" fillId="0" borderId="0" xfId="0" applyFont="1" applyAlignment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0" fillId="0" borderId="0" xfId="0" applyBorder="1"/>
    <xf numFmtId="0" fontId="0" fillId="0" borderId="6" xfId="0" applyBorder="1"/>
    <xf numFmtId="0" fontId="0" fillId="0" borderId="5" xfId="0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 wrapText="1"/>
    </xf>
    <xf numFmtId="0" fontId="2" fillId="0" borderId="5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/>
    <xf numFmtId="0" fontId="0" fillId="0" borderId="2" xfId="0" applyBorder="1"/>
    <xf numFmtId="0" fontId="1" fillId="0" borderId="5" xfId="0" applyFont="1" applyBorder="1" applyAlignment="1"/>
    <xf numFmtId="0" fontId="1" fillId="0" borderId="0" xfId="0" applyFont="1" applyBorder="1" applyAlignment="1"/>
    <xf numFmtId="0" fontId="1" fillId="0" borderId="6" xfId="0" applyFont="1" applyBorder="1" applyAlignment="1"/>
    <xf numFmtId="0" fontId="1" fillId="0" borderId="0" xfId="0" applyFont="1" applyBorder="1" applyAlignment="1">
      <alignment wrapText="1"/>
    </xf>
    <xf numFmtId="164" fontId="0" fillId="3" borderId="1" xfId="1" applyNumberFormat="1" applyFont="1" applyFill="1" applyBorder="1"/>
    <xf numFmtId="164" fontId="0" fillId="3" borderId="1" xfId="0" applyNumberFormat="1" applyFill="1" applyBorder="1"/>
    <xf numFmtId="0" fontId="0" fillId="0" borderId="5" xfId="0" applyFill="1" applyBorder="1"/>
    <xf numFmtId="0" fontId="0" fillId="0" borderId="0" xfId="0" applyFill="1" applyBorder="1"/>
    <xf numFmtId="0" fontId="1" fillId="0" borderId="5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164" fontId="0" fillId="2" borderId="1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tabSelected="1" workbookViewId="0">
      <selection activeCell="E16" sqref="E16"/>
    </sheetView>
  </sheetViews>
  <sheetFormatPr defaultRowHeight="15"/>
  <cols>
    <col min="1" max="1" width="22" customWidth="1"/>
    <col min="6" max="6" width="12.28515625" customWidth="1"/>
    <col min="8" max="8" width="10" customWidth="1"/>
    <col min="9" max="9" width="2.5703125" customWidth="1"/>
  </cols>
  <sheetData>
    <row r="1" spans="1:10">
      <c r="A1" s="1" t="s">
        <v>0</v>
      </c>
    </row>
    <row r="2" spans="1:10" ht="15.75" thickBot="1">
      <c r="A2" s="1"/>
    </row>
    <row r="3" spans="1:10">
      <c r="A3" s="5"/>
      <c r="B3" s="6"/>
      <c r="C3" s="6"/>
      <c r="D3" s="6"/>
      <c r="E3" s="6"/>
      <c r="F3" s="6"/>
      <c r="G3" s="6"/>
      <c r="H3" s="7"/>
      <c r="I3" s="9"/>
    </row>
    <row r="4" spans="1:10" ht="14.45" customHeight="1">
      <c r="A4" s="28" t="s">
        <v>22</v>
      </c>
      <c r="B4" s="29"/>
      <c r="C4" s="29"/>
      <c r="D4" s="29"/>
      <c r="E4" s="29"/>
      <c r="F4" s="29"/>
      <c r="G4" s="29"/>
      <c r="H4" s="30"/>
      <c r="I4" s="23"/>
    </row>
    <row r="5" spans="1:10">
      <c r="A5" s="8"/>
      <c r="B5" s="9"/>
      <c r="C5" s="9"/>
      <c r="D5" s="9"/>
      <c r="E5" s="9"/>
      <c r="F5" s="9"/>
      <c r="G5" s="9"/>
      <c r="H5" s="10"/>
      <c r="I5" s="9"/>
    </row>
    <row r="6" spans="1:10" ht="33.6" customHeight="1">
      <c r="A6" s="11"/>
      <c r="B6" s="12" t="s">
        <v>15</v>
      </c>
      <c r="C6" s="12" t="s">
        <v>16</v>
      </c>
      <c r="D6" s="12" t="s">
        <v>17</v>
      </c>
      <c r="E6" s="12" t="s">
        <v>7</v>
      </c>
      <c r="F6" s="12" t="s">
        <v>8</v>
      </c>
      <c r="G6" s="9"/>
      <c r="H6" s="10"/>
      <c r="I6" s="9"/>
      <c r="J6" t="s">
        <v>31</v>
      </c>
    </row>
    <row r="7" spans="1:10">
      <c r="A7" s="11" t="s">
        <v>1</v>
      </c>
      <c r="B7" s="2">
        <f>9455/3100</f>
        <v>3.05</v>
      </c>
      <c r="C7" s="2">
        <v>3</v>
      </c>
      <c r="D7" s="2">
        <v>3100</v>
      </c>
      <c r="E7" s="2">
        <f>(B7-C7)*D7</f>
        <v>154.99999999999946</v>
      </c>
      <c r="F7" s="2" t="s">
        <v>47</v>
      </c>
      <c r="G7" s="9"/>
      <c r="H7" s="10"/>
      <c r="I7" s="9"/>
      <c r="J7" t="s">
        <v>32</v>
      </c>
    </row>
    <row r="8" spans="1:10">
      <c r="A8" s="11" t="s">
        <v>2</v>
      </c>
      <c r="B8" s="2">
        <f>7722/1100</f>
        <v>7.02</v>
      </c>
      <c r="C8" s="2">
        <v>7</v>
      </c>
      <c r="D8" s="2">
        <v>1100</v>
      </c>
      <c r="E8" s="2">
        <f t="shared" ref="E8:E9" si="0">(B8-C8)*D8</f>
        <v>21.999999999999531</v>
      </c>
      <c r="F8" s="2" t="s">
        <v>47</v>
      </c>
      <c r="G8" s="9"/>
      <c r="H8" s="10"/>
      <c r="I8" s="9"/>
      <c r="J8" t="s">
        <v>37</v>
      </c>
    </row>
    <row r="9" spans="1:10">
      <c r="A9" s="11" t="s">
        <v>3</v>
      </c>
      <c r="B9" s="2">
        <f>6560/1600</f>
        <v>4.0999999999999996</v>
      </c>
      <c r="C9" s="2">
        <v>4</v>
      </c>
      <c r="D9" s="2">
        <v>1600</v>
      </c>
      <c r="E9" s="2">
        <f t="shared" si="0"/>
        <v>159.99999999999943</v>
      </c>
      <c r="F9" s="2" t="s">
        <v>47</v>
      </c>
      <c r="G9" s="9"/>
      <c r="H9" s="10"/>
      <c r="I9" s="9"/>
      <c r="J9" t="s">
        <v>33</v>
      </c>
    </row>
    <row r="10" spans="1:10">
      <c r="A10" s="11"/>
      <c r="B10" s="9"/>
      <c r="C10" s="9"/>
      <c r="D10" s="9"/>
      <c r="E10" s="9"/>
      <c r="F10" s="9"/>
      <c r="G10" s="9"/>
      <c r="H10" s="10"/>
      <c r="I10" s="9"/>
    </row>
    <row r="11" spans="1:10">
      <c r="A11" s="8" t="s">
        <v>23</v>
      </c>
      <c r="B11" s="9"/>
      <c r="C11" s="9"/>
      <c r="D11" s="9"/>
      <c r="E11" s="9"/>
      <c r="F11" s="9"/>
      <c r="G11" s="9"/>
      <c r="H11" s="10"/>
      <c r="I11" s="9"/>
    </row>
    <row r="12" spans="1:10">
      <c r="A12" s="11"/>
      <c r="B12" s="9"/>
      <c r="C12" s="9"/>
      <c r="D12" s="9"/>
      <c r="E12" s="9"/>
      <c r="F12" s="9"/>
      <c r="G12" s="9"/>
      <c r="H12" s="10"/>
      <c r="I12" s="9"/>
    </row>
    <row r="13" spans="1:10" ht="43.9" customHeight="1">
      <c r="A13" s="11"/>
      <c r="B13" s="12" t="s">
        <v>11</v>
      </c>
      <c r="C13" s="13" t="s">
        <v>12</v>
      </c>
      <c r="D13" s="12" t="s">
        <v>13</v>
      </c>
      <c r="E13" s="12" t="s">
        <v>14</v>
      </c>
      <c r="F13" s="12" t="s">
        <v>8</v>
      </c>
      <c r="G13" s="9"/>
      <c r="H13" s="10"/>
      <c r="I13" s="9"/>
    </row>
    <row r="14" spans="1:10">
      <c r="A14" s="11" t="s">
        <v>4</v>
      </c>
      <c r="B14" s="2">
        <f>27270/1800</f>
        <v>15.15</v>
      </c>
      <c r="C14" s="2">
        <v>15</v>
      </c>
      <c r="D14" s="2">
        <v>1800</v>
      </c>
      <c r="E14" s="2">
        <f>(B14-C14)*D14</f>
        <v>270.00000000000063</v>
      </c>
      <c r="F14" s="2" t="s">
        <v>47</v>
      </c>
      <c r="G14" s="9"/>
      <c r="H14" s="10"/>
      <c r="I14" s="9"/>
      <c r="J14" t="s">
        <v>40</v>
      </c>
    </row>
    <row r="15" spans="1:10">
      <c r="A15" s="11"/>
      <c r="B15" s="9"/>
      <c r="C15" s="9"/>
      <c r="D15" s="9"/>
      <c r="E15" s="9"/>
      <c r="F15" s="9"/>
      <c r="G15" s="9"/>
      <c r="H15" s="10"/>
      <c r="I15" s="9"/>
    </row>
    <row r="16" spans="1:10">
      <c r="A16" s="14" t="s">
        <v>24</v>
      </c>
      <c r="B16" s="18">
        <f>SUM(B7+B8+B9+B14)</f>
        <v>29.32</v>
      </c>
      <c r="C16" s="18">
        <f>SUM(C7+C8+C9+C14)</f>
        <v>29</v>
      </c>
      <c r="D16" s="18">
        <f>SUM(D7+D8+D9+D14)</f>
        <v>7600</v>
      </c>
      <c r="E16" s="18">
        <f>(B16-C16)*D16</f>
        <v>2432.0000000000023</v>
      </c>
      <c r="F16" s="2" t="s">
        <v>47</v>
      </c>
      <c r="G16" s="9"/>
      <c r="H16" s="10"/>
      <c r="I16" s="9"/>
    </row>
    <row r="17" spans="1:11" ht="15.75" thickBot="1">
      <c r="A17" s="15"/>
      <c r="B17" s="16"/>
      <c r="C17" s="16"/>
      <c r="D17" s="16"/>
      <c r="E17" s="16"/>
      <c r="F17" s="16"/>
      <c r="G17" s="16"/>
      <c r="H17" s="17"/>
      <c r="I17" s="9"/>
    </row>
    <row r="18" spans="1:11" ht="15.75" thickBot="1"/>
    <row r="19" spans="1:11">
      <c r="A19" s="19"/>
      <c r="B19" s="6"/>
      <c r="C19" s="6"/>
      <c r="D19" s="6"/>
      <c r="E19" s="6"/>
      <c r="F19" s="6"/>
      <c r="G19" s="6"/>
      <c r="H19" s="7"/>
    </row>
    <row r="20" spans="1:11" ht="14.45" customHeight="1">
      <c r="A20" s="20" t="s">
        <v>25</v>
      </c>
      <c r="B20" s="21"/>
      <c r="C20" s="21"/>
      <c r="D20" s="21"/>
      <c r="E20" s="21"/>
      <c r="F20" s="21"/>
      <c r="G20" s="21"/>
      <c r="H20" s="22"/>
      <c r="I20" s="4"/>
      <c r="J20" s="3"/>
      <c r="K20" s="3"/>
    </row>
    <row r="21" spans="1:11" ht="14.45" customHeight="1">
      <c r="A21" s="20" t="s">
        <v>26</v>
      </c>
      <c r="B21" s="21"/>
      <c r="C21" s="21"/>
      <c r="D21" s="21"/>
      <c r="E21" s="21"/>
      <c r="F21" s="21"/>
      <c r="G21" s="21"/>
      <c r="H21" s="22"/>
      <c r="I21" s="4"/>
      <c r="J21" s="3"/>
      <c r="K21" s="3"/>
    </row>
    <row r="22" spans="1:11">
      <c r="A22" s="11"/>
      <c r="B22" s="9"/>
      <c r="C22" s="9"/>
      <c r="D22" s="9"/>
      <c r="E22" s="9"/>
      <c r="F22" s="9"/>
      <c r="G22" s="9"/>
      <c r="H22" s="10"/>
    </row>
    <row r="23" spans="1:11" ht="30">
      <c r="A23" s="11"/>
      <c r="B23" s="12" t="s">
        <v>9</v>
      </c>
      <c r="C23" s="12" t="s">
        <v>6</v>
      </c>
      <c r="D23" s="12" t="s">
        <v>5</v>
      </c>
      <c r="E23" s="12" t="s">
        <v>10</v>
      </c>
      <c r="F23" s="12" t="s">
        <v>8</v>
      </c>
      <c r="G23" s="9"/>
      <c r="H23" s="10"/>
      <c r="J23" t="s">
        <v>34</v>
      </c>
    </row>
    <row r="24" spans="1:11">
      <c r="A24" s="11" t="s">
        <v>1</v>
      </c>
      <c r="B24" s="2">
        <v>3100</v>
      </c>
      <c r="C24" s="2">
        <f>6*500</f>
        <v>3000</v>
      </c>
      <c r="D24" s="2">
        <v>3</v>
      </c>
      <c r="E24" s="2">
        <f>(B24-C24)*D24</f>
        <v>300</v>
      </c>
      <c r="F24" s="2" t="s">
        <v>47</v>
      </c>
      <c r="G24" s="9"/>
      <c r="H24" s="10"/>
      <c r="J24" t="s">
        <v>35</v>
      </c>
    </row>
    <row r="25" spans="1:11">
      <c r="A25" s="11" t="s">
        <v>2</v>
      </c>
      <c r="B25" s="2">
        <v>1100</v>
      </c>
      <c r="C25" s="2">
        <f>2*500</f>
        <v>1000</v>
      </c>
      <c r="D25" s="2">
        <v>7</v>
      </c>
      <c r="E25" s="2">
        <f>(B25-C25)*D25</f>
        <v>700</v>
      </c>
      <c r="F25" s="2" t="s">
        <v>47</v>
      </c>
      <c r="G25" s="9"/>
      <c r="H25" s="10"/>
      <c r="J25" t="s">
        <v>36</v>
      </c>
    </row>
    <row r="26" spans="1:11">
      <c r="A26" s="11" t="s">
        <v>3</v>
      </c>
      <c r="B26" s="2">
        <v>1600</v>
      </c>
      <c r="C26" s="2">
        <f>3*500</f>
        <v>1500</v>
      </c>
      <c r="D26" s="2">
        <v>4</v>
      </c>
      <c r="E26" s="2">
        <f>(B26-C26)*D26</f>
        <v>400</v>
      </c>
      <c r="F26" s="2" t="s">
        <v>47</v>
      </c>
      <c r="G26" s="9"/>
      <c r="H26" s="10"/>
      <c r="J26" t="s">
        <v>38</v>
      </c>
    </row>
    <row r="27" spans="1:11">
      <c r="A27" s="11"/>
      <c r="B27" s="9"/>
      <c r="C27" s="9"/>
      <c r="D27" s="9"/>
      <c r="E27" s="9"/>
      <c r="F27" s="9"/>
      <c r="G27" s="9"/>
      <c r="H27" s="10"/>
      <c r="J27" t="s">
        <v>39</v>
      </c>
    </row>
    <row r="28" spans="1:11">
      <c r="A28" s="8" t="s">
        <v>27</v>
      </c>
      <c r="B28" s="9"/>
      <c r="C28" s="9"/>
      <c r="D28" s="9"/>
      <c r="E28" s="9"/>
      <c r="F28" s="9"/>
      <c r="G28" s="9"/>
      <c r="H28" s="10"/>
    </row>
    <row r="29" spans="1:11" ht="15" customHeight="1">
      <c r="A29" s="11"/>
      <c r="B29" s="9"/>
      <c r="C29" s="9"/>
      <c r="D29" s="9"/>
      <c r="E29" s="9"/>
      <c r="F29" s="9"/>
      <c r="G29" s="9"/>
      <c r="H29" s="10"/>
    </row>
    <row r="30" spans="1:11" ht="35.450000000000003" customHeight="1">
      <c r="A30" s="11"/>
      <c r="B30" s="12" t="s">
        <v>13</v>
      </c>
      <c r="C30" s="12" t="s">
        <v>18</v>
      </c>
      <c r="D30" s="12" t="s">
        <v>19</v>
      </c>
      <c r="E30" s="12" t="s">
        <v>20</v>
      </c>
      <c r="F30" s="12" t="s">
        <v>8</v>
      </c>
      <c r="G30" s="9"/>
      <c r="H30" s="10"/>
    </row>
    <row r="31" spans="1:11">
      <c r="A31" s="11" t="s">
        <v>21</v>
      </c>
      <c r="B31" s="2">
        <v>1800</v>
      </c>
      <c r="C31" s="2">
        <f>4*500</f>
        <v>2000</v>
      </c>
      <c r="D31" s="2">
        <v>15</v>
      </c>
      <c r="E31" s="2">
        <f>(B31-C31)*D31</f>
        <v>-3000</v>
      </c>
      <c r="F31" s="2" t="s">
        <v>48</v>
      </c>
      <c r="G31" s="9"/>
      <c r="H31" s="10"/>
      <c r="J31" t="s">
        <v>41</v>
      </c>
    </row>
    <row r="32" spans="1:11">
      <c r="A32" s="11"/>
      <c r="B32" s="9"/>
      <c r="C32" s="9"/>
      <c r="D32" s="9"/>
      <c r="E32" s="9"/>
      <c r="F32" s="9"/>
      <c r="G32" s="9"/>
      <c r="H32" s="10"/>
    </row>
    <row r="33" spans="1:10">
      <c r="A33" s="14" t="s">
        <v>28</v>
      </c>
      <c r="B33" s="27"/>
      <c r="C33" s="27"/>
      <c r="D33" s="27"/>
      <c r="E33" s="18">
        <f t="shared" ref="E33" si="1">E24+E25+E26+E31</f>
        <v>-1600</v>
      </c>
      <c r="F33" s="2" t="s">
        <v>48</v>
      </c>
      <c r="G33" s="9"/>
      <c r="H33" s="10"/>
    </row>
    <row r="34" spans="1:10" ht="15.75" thickBot="1">
      <c r="A34" s="15"/>
      <c r="B34" s="16"/>
      <c r="C34" s="16"/>
      <c r="D34" s="16"/>
      <c r="E34" s="16"/>
      <c r="F34" s="16"/>
      <c r="G34" s="16"/>
      <c r="H34" s="17"/>
    </row>
    <row r="35" spans="1:10" ht="15.75" thickBot="1"/>
    <row r="36" spans="1:10">
      <c r="A36" s="5" t="s">
        <v>29</v>
      </c>
      <c r="B36" s="6"/>
      <c r="C36" s="6"/>
      <c r="D36" s="6"/>
      <c r="E36" s="6"/>
      <c r="F36" s="6"/>
      <c r="G36" s="6"/>
      <c r="H36" s="7"/>
    </row>
    <row r="37" spans="1:10">
      <c r="A37" s="11" t="s">
        <v>1</v>
      </c>
      <c r="B37" s="9"/>
      <c r="C37" s="9"/>
      <c r="D37" s="9"/>
      <c r="E37" s="24">
        <f>E7+E24</f>
        <v>454.99999999999943</v>
      </c>
      <c r="F37" s="2">
        <f>(E7+E24)</f>
        <v>454.99999999999943</v>
      </c>
      <c r="G37" s="9"/>
      <c r="H37" s="10"/>
      <c r="J37" t="s">
        <v>43</v>
      </c>
    </row>
    <row r="38" spans="1:10">
      <c r="A38" s="11" t="s">
        <v>2</v>
      </c>
      <c r="B38" s="9"/>
      <c r="C38" s="9"/>
      <c r="D38" s="9"/>
      <c r="E38" s="24">
        <f t="shared" ref="E38:E39" si="2">E8+E25</f>
        <v>721.99999999999955</v>
      </c>
      <c r="F38" s="2">
        <f>(E8+E25)</f>
        <v>721.99999999999955</v>
      </c>
      <c r="G38" s="9"/>
      <c r="H38" s="10"/>
      <c r="J38" t="s">
        <v>44</v>
      </c>
    </row>
    <row r="39" spans="1:10">
      <c r="A39" s="11" t="s">
        <v>3</v>
      </c>
      <c r="B39" s="9"/>
      <c r="C39" s="9"/>
      <c r="D39" s="9"/>
      <c r="E39" s="24">
        <f t="shared" si="2"/>
        <v>559.99999999999943</v>
      </c>
      <c r="F39" s="2">
        <f t="shared" ref="F39:F41" si="3">(E9+E26)</f>
        <v>559.99999999999943</v>
      </c>
      <c r="G39" s="9"/>
      <c r="H39" s="10"/>
      <c r="J39" t="s">
        <v>45</v>
      </c>
    </row>
    <row r="40" spans="1:10">
      <c r="A40" s="11" t="s">
        <v>21</v>
      </c>
      <c r="B40" s="9"/>
      <c r="C40" s="9"/>
      <c r="D40" s="9"/>
      <c r="E40" s="25">
        <f>E14+E31</f>
        <v>-2729.9999999999995</v>
      </c>
      <c r="F40" s="2">
        <f>(E14+E31)</f>
        <v>-2729.9999999999995</v>
      </c>
      <c r="G40" s="9"/>
      <c r="H40" s="10"/>
      <c r="J40" t="s">
        <v>46</v>
      </c>
    </row>
    <row r="41" spans="1:10">
      <c r="A41" s="26" t="s">
        <v>30</v>
      </c>
      <c r="B41" s="9"/>
      <c r="C41" s="9"/>
      <c r="D41" s="9"/>
      <c r="E41" s="25">
        <f>SUM(E37:E40)</f>
        <v>-993.00000000000091</v>
      </c>
      <c r="F41" s="31">
        <f>SUM(E37:E40)</f>
        <v>-993.00000000000091</v>
      </c>
      <c r="G41" s="9"/>
      <c r="H41" s="10"/>
      <c r="J41" t="s">
        <v>42</v>
      </c>
    </row>
    <row r="42" spans="1:10" ht="15.75" thickBot="1">
      <c r="A42" s="15"/>
      <c r="B42" s="16"/>
      <c r="C42" s="16"/>
      <c r="D42" s="16"/>
      <c r="E42" s="16"/>
      <c r="F42" s="16"/>
      <c r="G42" s="16"/>
      <c r="H42" s="17"/>
    </row>
  </sheetData>
  <mergeCells count="1">
    <mergeCell ref="A4:H4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Legner</dc:creator>
  <cp:lastModifiedBy>EMC</cp:lastModifiedBy>
  <dcterms:created xsi:type="dcterms:W3CDTF">2014-07-24T20:50:46Z</dcterms:created>
  <dcterms:modified xsi:type="dcterms:W3CDTF">2017-04-04T10:32:15Z</dcterms:modified>
</cp:coreProperties>
</file>